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<sst xmlns="http://schemas.openxmlformats.org/spreadsheetml/2006/main" count="693" uniqueCount="360">
  <si>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</si>
  <si>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</si>
  <si>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</si>
  <si>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</si>
  <si>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</si>
  <si>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</si>
  <si>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</si>
  <si>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</si>
  <si>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</si>
  <si>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</si>
  <si>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</si>
  <si>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</si>
  <si>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</si>
  <si>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</si>
  <si>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</si>
  <si>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</si>
  <si>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</si>
  <si>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</si>
  <si>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</si>
  <si>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</si>
  <si>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</si>
  <si>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</si>
  <si>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</si>
  <si>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</si>
  <si>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</si>
  <si>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</si>
  <si>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</si>
  <si>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</si>
  <si>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</si>
  <si>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</si>
  <si>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</si>
  <si>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</si>
  <si>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</si>
  <si>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</si>
  <si>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</si>
  <si>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</si>
  <si>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</si>
  <si>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</si>
  <si>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</si>
  <si>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</si>
  <si>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</si>
  <si>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</si>
  <si>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</si>
  <si>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</si>
  <si>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</si>
  <si>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</si>
  <si>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</si>
  <si>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</si>
  <si>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</si>
  <si>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</si>
  <si>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</si>
  <si>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</si>
  <si>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</si>
  <si>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</si>
  <si>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</si>
  <si>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</si>
  <si>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</si>
  <si>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</si>
  <si>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</si>
  <si>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</si>
  <si>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</si>
  <si>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</si>
  <si>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</si>
  <si>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</si>
  <si>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</si>
  <si>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</si>
  <si>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</si>
  <si>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</si>
  <si>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</si>
  <si>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</si>
  <si>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</si>
  <si>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</si>
  <si>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</si>
  <si>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</si>
  <si>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</si>
  <si>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</si>
  <si>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</si>
  <si>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</si>
  <si>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</si>
  <si>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</si>
  <si>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</si>
  <si>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</si>
  <si>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</si>
  <si>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</si>
  <si>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</si>
  <si>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</si>
  <si>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</si>
  <si>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</si>
  <si>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</si>
  <si>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</si>
  <si>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</si>
  <si>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</si>
  <si>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</si>
  <si>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</si>
  <si>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</si>
  <si>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</si>
  <si>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</si>
  <si>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</si>
  <si>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</si>
  <si>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</si>
  <si>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</si>
  <si>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</si>
  <si>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</si>
  <si>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</si>
  <si>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</si>
  <si>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</si>
  <si>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</si>
  <si>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</si>
  <si>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</si>
  <si>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</si>
  <si>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</si>
  <si>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</si>
  <si>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</si>
  <si>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</si>
  <si>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</si>
  <si>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</si>
  <si>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</si>
  <si>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</si>
  <si>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</si>
  <si>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</si>
  <si>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</si>
  <si>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</si>
  <si>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</si>
  <si>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</si>
  <si>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</si>
  <si>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</si>
  <si>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</si>
  <si>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</si>
  <si>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</si>
  <si>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</si>
  <si>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</si>
  <si>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</si>
  <si>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</si>
  <si>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</si>
  <si>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</si>
  <si>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</si>
  <si>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</si>
  <si>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</si>
  <si>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</si>
  <si>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</si>
  <si>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</si>
  <si>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</si>
  <si>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</si>
  <si>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</si>
  <si>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</si>
  <si>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</si>
  <si>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</si>
  <si>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</si>
  <si>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</si>
  <si>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</si>
  <si>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</si>
  <si>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</si>
  <si>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</si>
  <si>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</si>
  <si>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</si>
  <si>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</si>
  <si>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</si>
  <si>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</si>
  <si>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</si>
  <si>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</si>
  <si>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</si>
  <si>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</si>
  <si>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</si>
  <si>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</si>
  <si>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</si>
  <si>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</si>
  <si>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</si>
  <si>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</si>
  <si>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</si>
  <si>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</si>
  <si>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</si>
  <si>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</si>
  <si>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</si>
  <si>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</si>
  <si>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</si>
  <si>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</si>
  <si>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</si>
  <si>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</si>
  <si>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</si>
  <si>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</si>
  <si>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</si>
  <si>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</si>
  <si>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</si>
  <si>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</si>
  <si>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</si>
  <si>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</si>
  <si>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</si>
  <si>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</si>
  <si>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</si>
  <si>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</si>
  <si>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</si>
  <si>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</si>
  <si>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</si>
  <si>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</si>
  <si>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</si>
  <si>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</si>
  <si>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</si>
  <si>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</si>
  <si>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</si>
  <si>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</si>
  <si>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</si>
  <si>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</si>
  <si>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</si>
  <si>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</si>
  <si>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</si>
  <si>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</si>
  <si>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</si>
  <si>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</si>
  <si>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</si>
  <si>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</si>
  <si>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</si>
  <si>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</si>
  <si>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</si>
  <si>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</si>
  <si>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</si>
  <si>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</si>
  <si>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</si>
  <si>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</si>
  <si>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</si>
  <si>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</si>
  <si>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</si>
  <si>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</si>
  <si>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</si>
  <si>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</si>
  <si>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</si>
  <si>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</si>
  <si>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</si>
  <si>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</si>
  <si>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</si>
  <si>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</si>
  <si>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</si>
  <si>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</si>
  <si>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</si>
  <si>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</si>
  <si>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</si>
  <si>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</si>
  <si>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</si>
  <si>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</si>
  <si>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</si>
  <si>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</si>
  <si>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</si>
  <si>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</si>
  <si>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</si>
  <si>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</si>
  <si>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</si>
  <si>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</si>
  <si>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</si>
  <si>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</si>
  <si>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</si>
  <si>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</si>
  <si>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</si>
  <si>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</si>
  <si>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</si>
  <si>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</si>
  <si>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</si>
  <si>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</si>
  <si>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</si>
  <si>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</si>
  <si>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</si>
  <si>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</si>
  <si>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</si>
  <si>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</si>
  <si>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</si>
  <si>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</si>
  <si>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</si>
  <si>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</si>
  <si>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</si>
  <si>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</si>
  <si>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</si>
  <si>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</si>
  <si>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</si>
  <si>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</si>
  <si>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</si>
  <si>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</si>
  <si>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</si>
  <si>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</si>
  <si>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</si>
  <si>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</si>
  <si>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</si>
  <si>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</si>
  <si>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</si>
  <si>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</si>
  <si>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</si>
  <si>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</si>
  <si>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</si>
  <si>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</si>
  <si>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</si>
  <si>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</si>
  <si>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</si>
  <si>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</si>
  <si>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</si>
  <si>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</si>
  <si>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</si>
  <si>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</si>
  <si>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</si>
  <si>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</si>
  <si>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</si>
  <si>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</si>
  <si>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</si>
  <si>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</si>
  <si>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</si>
  <si>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</si>
  <si>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</si>
  <si>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</si>
  <si>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</si>
  <si>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</si>
  <si>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</si>
  <si>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</si>
  <si>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</si>
  <si>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</si>
  <si>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</si>
  <si>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</si>
  <si>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</si>
  <si>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</si>
  <si>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</si>
  <si>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</si>
  <si>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</si>
  <si>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</si>
  <si>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</si>
  <si>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</si>
  <si>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</si>
  <si>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</si>
  <si>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</si>
  <si>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</si>
  <si>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</si>
  <si>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</si>
  <si>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</si>
  <si>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</si>
  <si>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</si>
  <si>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</si>
  <si>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</si>
  <si>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</si>
  <si>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</si>
  <si>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</si>
  <si>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</si>
  <si>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</si>
  <si>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</si>
  <si>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</si>
  <si>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</si>
  <si>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</si>
  <si>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</si>
  <si>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</si>
  <si>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</si>
  <si>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</si>
  <si>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</si>
  <si>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</si>
  <si>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</si>
  <si>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</si>
  <si>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</si>
  <si>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</si>
  <si>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</si>
  <si>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</si>
  <si>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</si>
  <si>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</si>
  <si>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</si>
  <si>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</si>
  <si>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</si>
  <si>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"06" лютого  2021 р.</t>
  </si>
  <si>
    <r>
      <t>"</t>
    </r>
    <r>
      <rPr>
        <u val="single"/>
        <sz val="20"/>
        <rFont val="Arial Cyr"/>
        <family val="0"/>
      </rPr>
      <t xml:space="preserve">      05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</si>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</sst>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18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20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19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11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357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358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69.45627909090909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120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311</v>
      </c>
      <c r="Q21" s="70" t="s">
        <v>273</v>
      </c>
      <c r="R21" s="67" t="s">
        <v>223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356</v>
      </c>
      <c r="Y21" s="84"/>
      <c r="Z21" s="70" t="s">
        <v>82</v>
      </c>
      <c r="AA21" s="67" t="s">
        <v>7</v>
      </c>
      <c r="AB21" s="67" t="s">
        <v>339</v>
      </c>
      <c r="AC21" s="67" t="s">
        <v>9</v>
      </c>
      <c r="AD21" s="67" t="s">
        <v>10</v>
      </c>
      <c r="AE21" s="67" t="s">
        <v>108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86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f>G23</f>
        <v>11</v>
      </c>
      <c r="X23" s="20">
        <f>W23</f>
        <v>11</v>
      </c>
      <c r="Y23" s="86">
        <f>X23</f>
        <v>11</v>
      </c>
      <c r="Z23" s="21">
        <v>11</v>
      </c>
      <c r="AA23" s="20">
        <f>Z23</f>
        <v>11</v>
      </c>
      <c r="AB23" s="20">
        <f aca="true" t="shared" si="1" ref="AB23:AG23">AA23</f>
        <v>11</v>
      </c>
      <c r="AC23" s="20">
        <f t="shared" si="1"/>
        <v>11</v>
      </c>
      <c r="AD23" s="20">
        <f t="shared" si="1"/>
        <v>11</v>
      </c>
      <c r="AE23" s="20">
        <f t="shared" si="1"/>
        <v>11</v>
      </c>
      <c r="AF23" s="20">
        <f t="shared" si="1"/>
        <v>11</v>
      </c>
      <c r="AG23" s="86">
        <f t="shared" si="1"/>
        <v>11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 t="s">
        <v>359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40</v>
      </c>
      <c r="AB24" s="40">
        <f>IF(ужин3="хліб житній",DW2,(IF(ужин3="хліб пшеничний",DV2,(VLOOKUP(ужин3,таб,67,FALSE)))))</f>
        <v>75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0.05</v>
      </c>
      <c r="AJ29" s="162"/>
      <c r="AK29" s="154">
        <f>SUM(G30:AG30)</f>
        <v>0.55</v>
      </c>
      <c r="AL29" s="154"/>
      <c r="AM29" s="213">
        <f>IF(AK29=0,0,AT117)</f>
        <v>63.9</v>
      </c>
      <c r="AN29" s="155">
        <f>AK29*AM29</f>
        <v>35.145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0.55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40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0.44</v>
      </c>
      <c r="AL33" s="154"/>
      <c r="AM33" s="213">
        <f>IF(AK33=0,0,AV117)</f>
        <v>98.2</v>
      </c>
      <c r="AN33" s="155">
        <f>AK33*AM33</f>
        <v>43.208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  <v>0.44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</v>
      </c>
      <c r="AJ37" s="162"/>
      <c r="AK37" s="154">
        <f>SUM(G38:AG38)</f>
        <v>0</v>
      </c>
      <c r="AL37" s="154"/>
      <c r="AM37" s="213">
        <f>IF(AK37=0,0,AX117)</f>
        <v>0</v>
      </c>
      <c r="AN37" s="155">
        <f>AK37*AM37</f>
        <v>0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0.045000000000000005</v>
      </c>
      <c r="AJ41" s="162"/>
      <c r="AK41" s="154">
        <f>SUM(G42:AG42)</f>
        <v>0.49500000000000005</v>
      </c>
      <c r="AL41" s="154"/>
      <c r="AM41" s="213">
        <f>IF(AK41=0,0,AZ117)</f>
        <v>165.332</v>
      </c>
      <c r="AN41" s="155">
        <f>AK41*AM41</f>
        <v>81.83934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0.055</v>
      </c>
      <c r="H42" s="47">
        <f t="shared" si="26"/>
      </c>
      <c r="I42" s="46">
        <f t="shared" si="26"/>
        <v>0.165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</v>
      </c>
      <c r="P42" s="46">
        <f t="shared" si="27"/>
        <v>0.088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7.5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0.0145</v>
      </c>
      <c r="AJ47" s="162"/>
      <c r="AK47" s="154">
        <f>SUM(G48:AG48)</f>
        <v>0.1595</v>
      </c>
      <c r="AL47" s="154"/>
      <c r="AM47" s="213">
        <f>IF(AK47=0,0,BC117)</f>
        <v>44</v>
      </c>
      <c r="AN47" s="155">
        <f>AK47*AM47</f>
        <v>7.018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0.0825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0.044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0.2690000000000001</v>
      </c>
      <c r="AJ49" s="162"/>
      <c r="AK49" s="154">
        <f>SUM(G50:AG50)</f>
        <v>2.9590000000000005</v>
      </c>
      <c r="AL49" s="154"/>
      <c r="AM49" s="213">
        <f>IF(AK49=0,0,BD117)</f>
        <v>18.8</v>
      </c>
      <c r="AN49" s="155">
        <f>AK49*AM49</f>
        <v>55.62920000000001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1.595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1.1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0.264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0.22</v>
      </c>
      <c r="AL55" s="154"/>
      <c r="AM55" s="213">
        <f>IF(AK55=0,0,BG117)</f>
        <v>63.86</v>
      </c>
      <c r="AN55" s="155">
        <f>AK55*AM55</f>
        <v>14.0492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0.094</v>
      </c>
      <c r="AJ57" s="162"/>
      <c r="AK57" s="154">
        <f>SUM(G58:AG58)</f>
        <v>1.034</v>
      </c>
      <c r="AL57" s="154"/>
      <c r="AM57" s="213">
        <f>IF(AK57=0,0,BH117)</f>
        <v>53.6</v>
      </c>
      <c r="AN57" s="155">
        <f>AK57*AM57</f>
        <v>55.4224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1.034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0.165</v>
      </c>
      <c r="AL59" s="154"/>
      <c r="AM59" s="213">
        <f>IF(AK59=0,0,BI117)</f>
        <v>128</v>
      </c>
      <c r="AN59" s="155">
        <f>AK59*AM59</f>
        <v>21.12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1.08</v>
      </c>
      <c r="AJ61" s="162"/>
      <c r="AK61" s="160">
        <f>SUM(G62:AG62)</f>
        <v>11.88</v>
      </c>
      <c r="AL61" s="160"/>
      <c r="AM61" s="213">
        <f>IF(AK61=0,0,BJ117)</f>
        <v>2.7</v>
      </c>
      <c r="AN61" s="155">
        <f>AK61*AM61</f>
        <v>32.07600000000001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11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0.88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</v>
      </c>
      <c r="AJ63" s="162"/>
      <c r="AK63" s="154">
        <f>SUM(G64:AG64)</f>
        <v>2.288</v>
      </c>
      <c r="AL63" s="154"/>
      <c r="AM63" s="213">
        <f>IF(AK63=0,0,BK117)</f>
        <v>33.02</v>
      </c>
      <c r="AN63" s="155">
        <f>AK63*AM63</f>
        <v>75.54976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2.288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0.001</v>
      </c>
      <c r="AJ65" s="162"/>
      <c r="AK65" s="154">
        <f>SUM(G66:AG66)</f>
        <v>0.011</v>
      </c>
      <c r="AL65" s="154"/>
      <c r="AM65" s="213">
        <f>IF(AK65=0,0,BL117)</f>
        <v>11.4</v>
      </c>
      <c r="AN65" s="155">
        <f>AK65*AM65</f>
        <v>0.12539999999999998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0.011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0.037000000000000005</v>
      </c>
      <c r="AJ71" s="162"/>
      <c r="AK71" s="154">
        <f>SUM(G72:AG72)</f>
        <v>0.40700000000000003</v>
      </c>
      <c r="AL71" s="154"/>
      <c r="AM71" s="213">
        <f>IF(AK71=0,0,BO117)</f>
        <v>16.1</v>
      </c>
      <c r="AN71" s="155">
        <f>AK71*AM71</f>
        <v>6.552700000000001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  <v>0.33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0.077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0.060000000000000005</v>
      </c>
      <c r="AJ97" s="162"/>
      <c r="AK97" s="154">
        <f>SUM(G98:AG98)</f>
        <v>0.66</v>
      </c>
      <c r="AL97" s="154"/>
      <c r="AM97" s="213">
        <f>IF(AK97=0,0,BW117)</f>
        <v>21</v>
      </c>
      <c r="AN97" s="155">
        <f>AK97*AM97</f>
        <v>13.860000000000001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0.055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0.22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0.033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0.132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0.22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0.030000000000000002</v>
      </c>
      <c r="AJ105" s="162"/>
      <c r="AK105" s="154">
        <f>SUM(G106:AG106)</f>
        <v>0.33</v>
      </c>
      <c r="AL105" s="154"/>
      <c r="AM105" s="213">
        <f>IF(AK105=0,0,CA117)</f>
        <v>58.24</v>
      </c>
      <c r="AN105" s="155">
        <f>AK105*AM105</f>
        <v>19.2192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0.33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0.22</v>
      </c>
      <c r="AL107" s="154"/>
      <c r="AM107" s="213">
        <f>IF(AK107=0,0,CB117)</f>
        <v>62</v>
      </c>
      <c r="AN107" s="155">
        <f>AK107*AM107</f>
        <v>13.64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0.22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1.98</v>
      </c>
      <c r="AL111" s="154"/>
      <c r="AM111" s="213">
        <f>IF(AK111=0,0,CD117)</f>
        <v>21.7</v>
      </c>
      <c r="AN111" s="155">
        <f>AK111*AM111</f>
        <v>42.966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1.98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3.3</v>
      </c>
      <c r="AL115" s="154"/>
      <c r="AM115" s="213">
        <f>IF(AK115=0,0,CF117)</f>
        <v>16.8</v>
      </c>
      <c r="AN115" s="155">
        <f>AK115*AM115</f>
        <v>55.44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3.3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0.45199999999999996</v>
      </c>
      <c r="AJ125" s="162"/>
      <c r="AK125" s="154">
        <f>SUM(G126:AG126)</f>
        <v>4.9719999999999995</v>
      </c>
      <c r="AL125" s="154"/>
      <c r="AM125" s="213">
        <f>IF(AK125=0,0,CG117)</f>
        <v>13.1</v>
      </c>
      <c r="AN125" s="155">
        <f>AK125*AM125</f>
        <v>65.13319999999999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0.715</v>
      </c>
      <c r="P126" s="45">
        <f t="shared" si="150"/>
        <v>1.98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2.277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84.4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0.11440000000000002</v>
      </c>
      <c r="AJ127" s="162"/>
      <c r="AK127" s="154">
        <f>SUM(G128:AG128)</f>
        <v>1.2584000000000002</v>
      </c>
      <c r="AL127" s="154"/>
      <c r="AM127" s="213">
        <f>IF(AK127=0,0,CH117)</f>
        <v>4.25</v>
      </c>
      <c r="AN127" s="155">
        <f>AK127*AM127</f>
        <v>5.348200000000001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0.33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0.9284000000000001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0.025</v>
      </c>
      <c r="AJ129" s="162"/>
      <c r="AK129" s="154">
        <f>SUM(G130:AG130)</f>
        <v>0.275</v>
      </c>
      <c r="AL129" s="154"/>
      <c r="AM129" s="213">
        <f>IF(AK129=0,0,CI117)</f>
        <v>5.9</v>
      </c>
      <c r="AN129" s="155">
        <f>AK129*AM129</f>
        <v>1.6225000000000003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0.11</v>
      </c>
      <c r="P130" s="45">
        <f t="shared" si="156"/>
      </c>
      <c r="Q130" s="49">
        <f t="shared" si="156"/>
        <v>0.165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0.030500000000000003</v>
      </c>
      <c r="AJ131" s="162"/>
      <c r="AK131" s="154">
        <f>SUM(G132:AG132)</f>
        <v>0.3355</v>
      </c>
      <c r="AL131" s="154"/>
      <c r="AM131" s="213">
        <f>IF(AK131=0,0,CJ117)</f>
        <v>7.8</v>
      </c>
      <c r="AN131" s="155">
        <f>AK131*AM131</f>
        <v>2.6169000000000002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0.1705</v>
      </c>
      <c r="P132" s="46">
        <f t="shared" si="159"/>
      </c>
      <c r="Q132" s="47">
        <f t="shared" si="159"/>
        <v>0.165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0.045</v>
      </c>
      <c r="AJ137" s="162"/>
      <c r="AK137" s="154">
        <f>SUM(G138:AG138)</f>
        <v>0.495</v>
      </c>
      <c r="AL137" s="154"/>
      <c r="AM137" s="213">
        <f>IF(AK137=0,0,CO117)</f>
        <v>6.8</v>
      </c>
      <c r="AN137" s="155">
        <f>AK137*AM137</f>
        <v>3.366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0.495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</v>
      </c>
      <c r="AJ141" s="162"/>
      <c r="AK141" s="154">
        <f>SUM(G142:AG142)</f>
        <v>0.022</v>
      </c>
      <c r="AL141" s="154"/>
      <c r="AM141" s="213">
        <f>IF(AK141=0,0,CM117)</f>
        <v>52.8</v>
      </c>
      <c r="AN141" s="155">
        <f>AK141*AM141</f>
        <v>1.1616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0.1</v>
      </c>
      <c r="AJ143" s="162"/>
      <c r="AK143" s="154">
        <f>SUM(G144:AG144)</f>
        <v>1.1</v>
      </c>
      <c r="AL143" s="154"/>
      <c r="AM143" s="213">
        <f>IF(AK143=0,0,DF117)</f>
        <v>26.5</v>
      </c>
      <c r="AN143" s="155">
        <f>AK143*AM143</f>
        <v>29.150000000000002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1.1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3.63</v>
      </c>
      <c r="AL147" s="154"/>
      <c r="AM147" s="213">
        <f>IF(AK147=0,0,CQ117)</f>
        <v>13.8</v>
      </c>
      <c r="AN147" s="155">
        <f>AK147*AM147</f>
        <v>50.094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0.88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1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0.001</v>
      </c>
      <c r="AJ151" s="160"/>
      <c r="AK151" s="160">
        <f>SUM(G152:AG152)</f>
        <v>0.011</v>
      </c>
      <c r="AL151" s="160"/>
      <c r="AM151" s="213">
        <f>IF(AK151=0,0,CS117)</f>
        <v>142.85</v>
      </c>
      <c r="AN151" s="155">
        <f>AK151*AM151</f>
        <v>1.5713499999999998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  <v>0.011</v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</v>
      </c>
      <c r="AJ159" s="162"/>
      <c r="AK159" s="154">
        <f>SUM(G160:AG160)</f>
        <v>0.022</v>
      </c>
      <c r="AL159" s="154"/>
      <c r="AM159" s="213">
        <f>IF(AK159=0,0,CW117)</f>
        <v>288</v>
      </c>
      <c r="AN159" s="155">
        <f>AK159*AM159</f>
        <v>6.335999999999999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0.088</v>
      </c>
      <c r="AL163" s="154"/>
      <c r="AM163" s="213">
        <f>IF(AK163=0,0,CY117)</f>
        <v>10.24</v>
      </c>
      <c r="AN163" s="155">
        <f>AK163*AM163</f>
        <v>0.9011199999999999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0.0009090909090909091</v>
      </c>
      <c r="AJ169" s="162"/>
      <c r="AK169" s="154">
        <v>0.01</v>
      </c>
      <c r="AL169" s="154"/>
      <c r="AM169" s="213">
        <f>IF(AK169=0,0,DB117)</f>
        <v>2300</v>
      </c>
      <c r="AN169" s="155">
        <f>AK169*AM169</f>
        <v>23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0.002</v>
      </c>
      <c r="AJ175" s="162"/>
      <c r="AK175" s="154">
        <f>SUM(G176:AG176)</f>
        <v>0.022</v>
      </c>
      <c r="AL175" s="154"/>
      <c r="AM175" s="213">
        <f>IF(AK175=0,0,DI117)</f>
        <v>39</v>
      </c>
      <c r="AN175" s="155">
        <f>AK175*AM175</f>
        <v>0.858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0.022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764.01907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2021-02-05T06:40:52Z</cp:lastPrinted>
  <dcterms:created xsi:type="dcterms:W3CDTF">1996-10-08T23:32:33Z</dcterms:created>
  <dcterms:modified xsi:type="dcterms:W3CDTF">2021-02-08T07:10:45Z</dcterms:modified>
  <cp:category/>
  <cp:version/>
  <cp:contentType/>
  <cp:contentStatus/>
</cp:coreProperties>
</file>